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Documents\Plan\А-САЙТ Раскрытие информации\2024\Апрель\Предложение на сайт ээ 2025-2029\Электрическая энергия с дополнением\"/>
    </mc:Choice>
  </mc:AlternateContent>
  <xr:revisionPtr revIDLastSave="0" documentId="13_ncr:1_{C5E1AABE-3AEB-478A-9266-289337F4F164}" xr6:coauthVersionLast="47" xr6:coauthVersionMax="47" xr10:uidLastSave="{00000000-0000-0000-0000-000000000000}"/>
  <bookViews>
    <workbookView xWindow="1395" yWindow="1365" windowWidth="20160" windowHeight="14235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64" i="1"/>
  <c r="D61" i="1"/>
  <c r="E56" i="1"/>
  <c r="E55" i="1"/>
  <c r="E54" i="1"/>
  <c r="E50" i="1"/>
  <c r="E49" i="1"/>
  <c r="E48" i="1"/>
  <c r="E47" i="1" s="1"/>
  <c r="D47" i="1"/>
  <c r="D38" i="1" s="1"/>
  <c r="E46" i="1"/>
  <c r="E44" i="1"/>
  <c r="E42" i="1"/>
  <c r="E41" i="1"/>
  <c r="E35" i="1"/>
  <c r="E34" i="1"/>
  <c r="E32" i="1"/>
  <c r="E26" i="1" s="1"/>
  <c r="E31" i="1"/>
  <c r="E30" i="1"/>
  <c r="E27" i="1"/>
  <c r="D26" i="1"/>
  <c r="D18" i="1" s="1"/>
  <c r="D17" i="1" s="1"/>
  <c r="E24" i="1"/>
  <c r="E22" i="1"/>
  <c r="E20" i="1"/>
  <c r="E19" i="1" s="1"/>
  <c r="E18" i="1" s="1"/>
  <c r="D19" i="1"/>
  <c r="E38" i="1" l="1"/>
  <c r="E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Новицкая Елена Владимировна</author>
    <author>Кирпичникова Татьяна Александровна</author>
  </authors>
  <commentList>
    <comment ref="E59" authorId="0" shapeId="0" xr:uid="{4DAC3D65-8C2B-4790-94EC-8E1A1EC96F8A}">
      <text>
        <r>
          <rPr>
            <b/>
            <sz val="9"/>
            <color indexed="81"/>
            <rFont val="Tahoma"/>
            <family val="2"/>
            <charset val="204"/>
          </rPr>
          <t>Новицкая Елена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план товарка 2012-2017 ,отчет потери</t>
        </r>
      </text>
    </comment>
    <comment ref="E60" authorId="0" shapeId="0" xr:uid="{292B3888-595D-4B61-B377-757E31FE609A}">
      <text>
        <r>
          <rPr>
            <b/>
            <sz val="9"/>
            <color indexed="81"/>
            <rFont val="Tahoma"/>
            <family val="2"/>
            <charset val="204"/>
          </rPr>
          <t>Новицкая Елена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план товарка, отчет,потери</t>
        </r>
      </text>
    </comment>
    <comment ref="E61" authorId="0" shapeId="0" xr:uid="{D9E1E259-91EC-4993-81CC-704526C10AA8}">
      <text>
        <r>
          <rPr>
            <b/>
            <sz val="9"/>
            <color indexed="81"/>
            <rFont val="Tahoma"/>
            <family val="2"/>
            <charset val="204"/>
          </rPr>
          <t>Новицкая Елена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план, товарка,потери 
</t>
        </r>
      </text>
    </comment>
    <comment ref="E63" authorId="1" shapeId="0" xr:uid="{89A0DC77-DAFE-4784-A23F-F4062EE85C5D}">
      <text>
        <r>
          <rPr>
            <b/>
            <sz val="10"/>
            <color indexed="81"/>
            <rFont val="Tahoma"/>
            <family val="2"/>
            <charset val="204"/>
          </rPr>
          <t>Кирпичникова Татьяна Александровна:</t>
        </r>
        <r>
          <rPr>
            <sz val="10"/>
            <color indexed="81"/>
            <rFont val="Tahoma"/>
            <family val="2"/>
            <charset val="204"/>
          </rPr>
          <t xml:space="preserve">
точки поставки от Костылевой</t>
        </r>
      </text>
    </comment>
  </commentList>
</comments>
</file>

<file path=xl/sharedStrings.xml><?xml version="1.0" encoding="utf-8"?>
<sst xmlns="http://schemas.openxmlformats.org/spreadsheetml/2006/main" count="224" uniqueCount="159">
  <si>
    <t>Приложение 2
к приказу Федеральной службы по тарифам
от 24 октября 2014 г. N 1831-э</t>
  </si>
  <si>
    <t xml:space="preserve">Форма раскрытия информации о структуре и объемах затрат </t>
  </si>
  <si>
    <t xml:space="preserve">на оказание услуг по передаче электрической энергии сетевыми </t>
  </si>
  <si>
    <t>организациями, регулирование деятельности которых осуществляется</t>
  </si>
  <si>
    <r>
      <t>Наименование организации: ____</t>
    </r>
    <r>
      <rPr>
        <b/>
        <u/>
        <sz val="12"/>
        <rFont val="Times New Roman"/>
        <family val="1"/>
        <charset val="204"/>
      </rPr>
      <t>ООО "ЭНЕРГОУПРАВЛЕНИЕ"</t>
    </r>
    <r>
      <rPr>
        <sz val="12"/>
        <rFont val="Times New Roman"/>
        <family val="1"/>
        <charset val="204"/>
      </rPr>
      <t>______</t>
    </r>
  </si>
  <si>
    <r>
      <t>ИНН: __</t>
    </r>
    <r>
      <rPr>
        <u/>
        <sz val="12"/>
        <rFont val="Times New Roman"/>
        <family val="1"/>
        <charset val="204"/>
      </rPr>
      <t>6603023425</t>
    </r>
    <r>
      <rPr>
        <sz val="12"/>
        <rFont val="Times New Roman"/>
        <family val="1"/>
        <charset val="204"/>
      </rPr>
      <t>____________________________________________</t>
    </r>
  </si>
  <si>
    <r>
      <t>КПП: __</t>
    </r>
    <r>
      <rPr>
        <u/>
        <sz val="12"/>
        <rFont val="Times New Roman"/>
        <family val="1"/>
        <charset val="204"/>
      </rPr>
      <t>668301001</t>
    </r>
    <r>
      <rPr>
        <sz val="12"/>
        <rFont val="Times New Roman"/>
        <family val="1"/>
        <charset val="204"/>
      </rPr>
      <t>_____________________________________________</t>
    </r>
  </si>
  <si>
    <t>N п/п</t>
  </si>
  <si>
    <t>Показатель</t>
  </si>
  <si>
    <t>Ед. изм.</t>
  </si>
  <si>
    <t>Год 2023</t>
  </si>
  <si>
    <t>Примечание</t>
  </si>
  <si>
    <t>план</t>
  </si>
  <si>
    <t>факт</t>
  </si>
  <si>
    <t>I</t>
  </si>
  <si>
    <t>Структура затрат</t>
  </si>
  <si>
    <t>X</t>
  </si>
  <si>
    <t>1.</t>
  </si>
  <si>
    <t>Необходимая валовая выручка на содержание</t>
  </si>
  <si>
    <t>тыс. руб.</t>
  </si>
  <si>
    <t>1.1.</t>
  </si>
  <si>
    <t>Подконтрольные расходы, всего</t>
  </si>
  <si>
    <t>1.1.1.</t>
  </si>
  <si>
    <t>Материальные расходы, всего</t>
  </si>
  <si>
    <t>1.1.1.1.</t>
  </si>
  <si>
    <t>в т.ч.: на сырье, материалы, запасные части, инструмент, топливо</t>
  </si>
  <si>
    <t>ППР в соответствии с графиком</t>
  </si>
  <si>
    <t>1.1.1.2.</t>
  </si>
  <si>
    <t>на ремонт</t>
  </si>
  <si>
    <t>1.1.1.3.</t>
  </si>
  <si>
    <t>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</si>
  <si>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Неутвержденные в тарифе: исследования метрологи-ческих характеристик трансформаторов, поверки СИ, очистка зоны ЛЭП</t>
  </si>
  <si>
    <t>1.1.1.3.1.</t>
  </si>
  <si>
    <t>в том числе на ремонт</t>
  </si>
  <si>
    <t>1.1.2.</t>
  </si>
  <si>
    <t>Фонд оплаты труда</t>
  </si>
  <si>
    <t>1.1.2.1.</t>
  </si>
  <si>
    <t>1.1.3.</t>
  </si>
  <si>
    <t>Прочие подконтрольные расходы (с расшифровкой)</t>
  </si>
  <si>
    <t>1.1.3.1.</t>
  </si>
  <si>
    <t>в том числе прибыль на социальное развитие (включая социальные выплаты)</t>
  </si>
  <si>
    <t>1.1.3.2.</t>
  </si>
  <si>
    <t>в том числе транспортные услуги</t>
  </si>
  <si>
    <t>1.1.3.3.</t>
  </si>
  <si>
    <t>в том числе прочие расходы (с расшифровкой):</t>
  </si>
  <si>
    <t>1.1.3.3.1</t>
  </si>
  <si>
    <t xml:space="preserve"> -  медицинские услуги</t>
  </si>
  <si>
    <t>мед осмотры</t>
  </si>
  <si>
    <t>1.1.3.3.2</t>
  </si>
  <si>
    <t xml:space="preserve"> - образовательные услуги (подготовка кадров)</t>
  </si>
  <si>
    <t xml:space="preserve"> по охране труда в соответ-ствии с законодательством</t>
  </si>
  <si>
    <t>1.1.3.3.3</t>
  </si>
  <si>
    <t xml:space="preserve"> - прочие услуги сторонних организаций</t>
  </si>
  <si>
    <t>кадастровые работы и др.</t>
  </si>
  <si>
    <t>1.1.3.4</t>
  </si>
  <si>
    <t>в том числе другие прочие расходы (с расшифровкой):</t>
  </si>
  <si>
    <t>1.1.3.4.1</t>
  </si>
  <si>
    <t xml:space="preserve"> - расходы на услуги сторонних организаций, общецеховые и общехозяйственные расходы</t>
  </si>
  <si>
    <t>1.1.3.4.2</t>
  </si>
  <si>
    <t xml:space="preserve"> - услуги банка</t>
  </si>
  <si>
    <t>1.1.4.</t>
  </si>
  <si>
    <t>Другие прочие расходы (расходы на обслуживание операционных заемных средств в составе подконтрольных расходов и пр.)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</si>
  <si>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</si>
  <si>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</si>
  <si>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</si>
  <si>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</si>
  <si>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</si>
  <si>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>Оплата услуг ОАО "ФСК ЕЭС"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</si>
  <si>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</si>
  <si>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</si>
  <si>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</si>
  <si>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</si>
  <si>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 xml:space="preserve">Увеличение стоимости по договорам аренды  за счет ввода нового арендуемого оборудования </t>
  </si>
  <si>
    <t>1.2.4.</t>
  </si>
  <si>
    <t>отчисления на социальные нужды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</si>
  <si>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</si>
  <si>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</si>
  <si>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</si>
  <si>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</si>
  <si>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Приобретены и введены в эксплуатацию новые ос</t>
  </si>
  <si>
    <t>1.2.7.</t>
  </si>
  <si>
    <t>прибыль на капитальные вложения</t>
  </si>
  <si>
    <t>1.2.8.</t>
  </si>
  <si>
    <t>налог на прибыль</t>
  </si>
  <si>
    <t>с выплат из прибыли</t>
  </si>
  <si>
    <t>1.2.9.</t>
  </si>
  <si>
    <t>прочие налоги:</t>
  </si>
  <si>
    <t>1.2.9.1.</t>
  </si>
  <si>
    <t>налог на имущество</t>
  </si>
  <si>
    <t>1.2.9.2.</t>
  </si>
  <si>
    <t>плата за землю (земельный налог)</t>
  </si>
  <si>
    <t>1.2.9.3.</t>
  </si>
  <si>
    <t>прочие налоги и сборы (гос.пошлины, транспортный налог)</t>
  </si>
  <si>
    <t>Электролаборатория на базе ГАЗ-NEXT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</si>
  <si>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</si>
  <si>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</si>
  <si>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</si>
  <si>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</si>
  <si>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</si>
  <si>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прочие неподконтрольные расходы (с расшифровкой):</t>
  </si>
  <si>
    <t>1.2.12.1</t>
  </si>
  <si>
    <t xml:space="preserve"> - теплоэнергия на хозяйственные нужды</t>
  </si>
  <si>
    <t>1.2.12.2</t>
  </si>
  <si>
    <t xml:space="preserve"> - услуги по сертификации электроэнергии (энергоэкспертиза)</t>
  </si>
  <si>
    <t>1.2.12.3</t>
  </si>
  <si>
    <t xml:space="preserve"> - обслуживание сайта, ведение личного кабинета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</si>
  <si>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</si>
  <si>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</si>
  <si>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</si>
  <si>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</si>
  <si>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</si>
  <si>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</si>
  <si>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</si>
  <si>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</si>
  <si>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</si>
  <si>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</si>
  <si>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</si>
  <si>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</si>
  <si>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</si>
  <si>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2.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</si>
  <si>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</si>
  <si>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</si>
  <si>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</si>
  <si>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ВН уровне напряжения</t>
  </si>
  <si>
    <t>2.2.</t>
  </si>
  <si>
    <t>в том числе трансформаторная мощность подстанций на СН2 уровне напряжения</t>
  </si>
  <si>
    <t>3.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</si>
  <si>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</si>
  <si>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</si>
  <si>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</si>
  <si>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ВН уровне напряжения</t>
  </si>
  <si>
    <t>3.2.</t>
  </si>
  <si>
    <t>в том числе количество условных единиц по линиям электропередач на СН2 уровне напряжения</t>
  </si>
  <si>
    <t>4.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</si>
  <si>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</si>
  <si>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</si>
  <si>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ВН уровне напряжения</t>
  </si>
  <si>
    <t>4.2.</t>
  </si>
  <si>
    <t>в том числе количество условных единиц по подстанциям на СН2 уровне напряжения</t>
  </si>
  <si>
    <t>5.</t>
  </si>
  <si>
    <t>Длина линий электропередач, всего</t>
  </si>
  <si>
    <t>км</t>
  </si>
  <si>
    <t>5.1.</t>
  </si>
  <si>
    <t>в том числе длина линий электропередач на ВН уровне напряжения</t>
  </si>
  <si>
    <t>в том числе длина линий электропередач на СН2 уровне напряжения</t>
  </si>
  <si>
    <t>6.</t>
  </si>
  <si>
    <t>Доля кабельных линий электропередач</t>
  </si>
  <si>
    <t>%</t>
  </si>
  <si>
    <t>7.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</si>
  <si>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</si>
  <si>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</si>
  <si>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</si>
  <si>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</si>
  <si>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</t>
  </si>
  <si>
    <t>Х</t>
  </si>
  <si>
    <t>Руководитель организации</t>
  </si>
  <si>
    <t>М.В. Тутов</t>
  </si>
  <si>
    <t xml:space="preserve"> методом долгосрочной индексации необходимой валовой выручки</t>
  </si>
  <si>
    <t>Долгосрочный период регулирования: 2020 - 2024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</si>
</sst>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#,##0.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 applyProtection="1">
      <alignment horizontal="left" vertical="center" wrapText="1"/>
    </xf>
    <xf numFmtId="165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/>
    <xf numFmtId="0" fontId="2" fillId="0" borderId="0" xfId="0" applyFont="1" applyAlignment="1">
      <alignment horizontal="left" wrapText="1"/>
    </xf>
    <xf numFmtId="164" fontId="8" fillId="0" borderId="2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Documents\Plan\1.&#1058;&#1072;&#1088;&#1080;&#1092;&#1099;\&#1058;&#1072;&#1088;&#1080;&#1092;&#1099;%20&#1087;&#1086;&#1076;&#1075;&#1086;&#1090;&#1086;&#1074;&#1082;&#1072;%20&#1072;&#1087;&#1088;&#1077;&#1083;&#1100;2024%20(&#1085;&#1072;%202025-)\2025%20&#1075;%20&#1101;&#1083;&#1077;&#1082;&#1090;&#1088;&#1080;&#1082;&#1072;%20&#1090;&#1072;&#1088;&#1080;&#1092;\111%20&#1047;&#1072;&#1087;&#1086;&#1083;&#1085;&#1103;&#1077;&#1084;%20&#1090;&#1072;&#1073;&#1083;&#1080;&#1094;&#1099;%20&#1082;%2026%20&#1055;&#1050;\111%20&#1047;&#1072;&#1087;&#1086;&#1083;&#1085;&#1103;&#1077;&#1084;%20&#1058;&#1072;&#1073;&#1083;%2026_25-29&#1075;(&#1040;&#1074;&#1090;&#1086;&#1084;&#1072;&#1090;&#1080;&#1095;&#1077;&#1089;&#1082;&#1080;&#1042;&#1086;&#1089;&#1089;&#1090;&#1072;&#1085;&#1086;&#1074;&#1083;&#1077;&#1085;&#1086;).xls" TargetMode="External"/><Relationship Id="rId1" Type="http://schemas.openxmlformats.org/officeDocument/2006/relationships/externalLinkPath" Target="/Documents/Plan/1.&#1058;&#1072;&#1088;&#1080;&#1092;&#1099;/&#1058;&#1072;&#1088;&#1080;&#1092;&#1099;%20&#1087;&#1086;&#1076;&#1075;&#1086;&#1090;&#1086;&#1074;&#1082;&#1072;%20&#1072;&#1087;&#1088;&#1077;&#1083;&#1100;2024%20(&#1085;&#1072;%202025-)/2025%20&#1075;%20&#1101;&#1083;&#1077;&#1082;&#1090;&#1088;&#1080;&#1082;&#1072;%20&#1090;&#1072;&#1088;&#1080;&#1092;/111%20&#1047;&#1072;&#1087;&#1086;&#1083;&#1085;&#1103;&#1077;&#1084;%20&#1090;&#1072;&#1073;&#1083;&#1080;&#1094;&#1099;%20&#1082;%2026%20&#1055;&#1050;/111%20&#1047;&#1072;&#1087;&#1086;&#1083;&#1085;&#1103;&#1077;&#1084;%20&#1058;&#1072;&#1073;&#1083;%2026_25-29&#1075;(&#1040;&#1074;&#1090;&#1086;&#1084;&#1072;&#1090;&#1080;&#1095;&#1077;&#1089;&#1082;&#1080;&#1042;&#1086;&#1089;&#1089;&#1090;&#1072;&#1085;&#1086;&#1074;&#1083;&#1077;&#108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нкета"/>
      <sheetName val="Метод"/>
      <sheetName val="доп 26.04.2018"/>
      <sheetName val="доп 26.07.2018"/>
      <sheetName val="форма заяв 1"/>
      <sheetName val="Приложение №2"/>
      <sheetName val="прил. к т.2"/>
      <sheetName val="Таблица 1"/>
      <sheetName val="Таблица 2"/>
      <sheetName val="Расчет выпадающих"/>
      <sheetName val="Табл 4 Кост"/>
      <sheetName val="Табл 5 Токм"/>
      <sheetName val="Табл 6 ремонт"/>
      <sheetName val="Табл 7"/>
      <sheetName val="расчет зп"/>
      <sheetName val="Расш затр."/>
      <sheetName val="Табл 8"/>
      <sheetName val="Табл 9"/>
      <sheetName val="Табл 10 проч"/>
      <sheetName val="прил. к т.10"/>
      <sheetName val="Табл 11 экон налоги"/>
      <sheetName val="Табл 12 выпл приб экон"/>
      <sheetName val="Табл 13 фин рез"/>
      <sheetName val="Табл 16 Кост"/>
      <sheetName val="Табл 17 Кост"/>
      <sheetName val="Табл 18 Кост"/>
      <sheetName val="Таб 19 Шилин"/>
      <sheetName val="Табл 20 Шилин"/>
      <sheetName val="Табл 22"/>
      <sheetName val="Табл 23"/>
      <sheetName val="Табл 24"/>
      <sheetName val="Табл 25"/>
      <sheetName val="Табл 26"/>
      <sheetName val="Табл 27"/>
      <sheetName val="Табл 21 не надо"/>
      <sheetName val="обложка Уд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D20">
            <v>2177.9699999999998</v>
          </cell>
        </row>
        <row r="21">
          <cell r="D21">
            <v>1173.6599999999999</v>
          </cell>
        </row>
        <row r="22">
          <cell r="D22">
            <v>51353.390307470392</v>
          </cell>
        </row>
        <row r="35">
          <cell r="D35">
            <v>161.24200000000002</v>
          </cell>
        </row>
        <row r="37">
          <cell r="D37">
            <v>175.82</v>
          </cell>
        </row>
        <row r="38">
          <cell r="D38">
            <v>362.06</v>
          </cell>
        </row>
        <row r="41">
          <cell r="D41">
            <v>933.77278999999987</v>
          </cell>
        </row>
        <row r="48">
          <cell r="D48">
            <v>9168.1437350317537</v>
          </cell>
        </row>
        <row r="49">
          <cell r="D49">
            <v>10.037474305665096</v>
          </cell>
        </row>
        <row r="56">
          <cell r="D56">
            <v>410.22426464428622</v>
          </cell>
        </row>
        <row r="57">
          <cell r="D57">
            <v>5027.7482</v>
          </cell>
        </row>
        <row r="59">
          <cell r="D59">
            <v>96.9</v>
          </cell>
        </row>
        <row r="60">
          <cell r="D60">
            <v>650.08100999999999</v>
          </cell>
        </row>
        <row r="61">
          <cell r="D61">
            <v>1.7549999999999999</v>
          </cell>
        </row>
        <row r="62">
          <cell r="D62">
            <v>15487.422034208939</v>
          </cell>
        </row>
        <row r="66">
          <cell r="D66">
            <v>279.27999999999997</v>
          </cell>
        </row>
        <row r="67">
          <cell r="D67">
            <v>82.5</v>
          </cell>
        </row>
        <row r="69">
          <cell r="D69">
            <v>186.75455799999997</v>
          </cell>
        </row>
        <row r="81">
          <cell r="D81">
            <v>7886.89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G6">
            <v>31.030200000000001</v>
          </cell>
        </row>
        <row r="7">
          <cell r="G7">
            <v>20.689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workbookViewId="0">
      <selection activeCell="K17" sqref="K17"/>
    </sheetView>
  </sheetViews>
  <sheetFormatPr defaultRowHeight="15" x14ac:dyDescent="0.25"/>
  <cols>
    <col min="1" max="1" width="10.5703125" customWidth="1"/>
    <col min="2" max="2" width="53.7109375" customWidth="1"/>
    <col min="3" max="3" width="9.7109375" customWidth="1"/>
    <col min="4" max="5" width="13.140625" customWidth="1"/>
    <col min="6" max="6" width="25.85546875" customWidth="1"/>
    <col min="257" max="257" width="10.5703125" customWidth="1"/>
    <col min="258" max="258" width="53.7109375" customWidth="1"/>
    <col min="259" max="259" width="9.7109375" customWidth="1"/>
    <col min="260" max="261" width="13.140625" customWidth="1"/>
    <col min="262" max="262" width="25.85546875" customWidth="1"/>
    <col min="513" max="513" width="10.5703125" customWidth="1"/>
    <col min="514" max="514" width="53.7109375" customWidth="1"/>
    <col min="515" max="515" width="9.7109375" customWidth="1"/>
    <col min="516" max="517" width="13.140625" customWidth="1"/>
    <col min="518" max="518" width="25.85546875" customWidth="1"/>
    <col min="769" max="769" width="10.5703125" customWidth="1"/>
    <col min="770" max="770" width="53.7109375" customWidth="1"/>
    <col min="771" max="771" width="9.7109375" customWidth="1"/>
    <col min="772" max="773" width="13.140625" customWidth="1"/>
    <col min="774" max="774" width="25.85546875" customWidth="1"/>
    <col min="1025" max="1025" width="10.5703125" customWidth="1"/>
    <col min="1026" max="1026" width="53.7109375" customWidth="1"/>
    <col min="1027" max="1027" width="9.7109375" customWidth="1"/>
    <col min="1028" max="1029" width="13.140625" customWidth="1"/>
    <col min="1030" max="1030" width="25.85546875" customWidth="1"/>
    <col min="1281" max="1281" width="10.5703125" customWidth="1"/>
    <col min="1282" max="1282" width="53.7109375" customWidth="1"/>
    <col min="1283" max="1283" width="9.7109375" customWidth="1"/>
    <col min="1284" max="1285" width="13.140625" customWidth="1"/>
    <col min="1286" max="1286" width="25.85546875" customWidth="1"/>
    <col min="1537" max="1537" width="10.5703125" customWidth="1"/>
    <col min="1538" max="1538" width="53.7109375" customWidth="1"/>
    <col min="1539" max="1539" width="9.7109375" customWidth="1"/>
    <col min="1540" max="1541" width="13.140625" customWidth="1"/>
    <col min="1542" max="1542" width="25.85546875" customWidth="1"/>
    <col min="1793" max="1793" width="10.5703125" customWidth="1"/>
    <col min="1794" max="1794" width="53.7109375" customWidth="1"/>
    <col min="1795" max="1795" width="9.7109375" customWidth="1"/>
    <col min="1796" max="1797" width="13.140625" customWidth="1"/>
    <col min="1798" max="1798" width="25.85546875" customWidth="1"/>
    <col min="2049" max="2049" width="10.5703125" customWidth="1"/>
    <col min="2050" max="2050" width="53.7109375" customWidth="1"/>
    <col min="2051" max="2051" width="9.7109375" customWidth="1"/>
    <col min="2052" max="2053" width="13.140625" customWidth="1"/>
    <col min="2054" max="2054" width="25.85546875" customWidth="1"/>
    <col min="2305" max="2305" width="10.5703125" customWidth="1"/>
    <col min="2306" max="2306" width="53.7109375" customWidth="1"/>
    <col min="2307" max="2307" width="9.7109375" customWidth="1"/>
    <col min="2308" max="2309" width="13.140625" customWidth="1"/>
    <col min="2310" max="2310" width="25.85546875" customWidth="1"/>
    <col min="2561" max="2561" width="10.5703125" customWidth="1"/>
    <col min="2562" max="2562" width="53.7109375" customWidth="1"/>
    <col min="2563" max="2563" width="9.7109375" customWidth="1"/>
    <col min="2564" max="2565" width="13.140625" customWidth="1"/>
    <col min="2566" max="2566" width="25.85546875" customWidth="1"/>
    <col min="2817" max="2817" width="10.5703125" customWidth="1"/>
    <col min="2818" max="2818" width="53.7109375" customWidth="1"/>
    <col min="2819" max="2819" width="9.7109375" customWidth="1"/>
    <col min="2820" max="2821" width="13.140625" customWidth="1"/>
    <col min="2822" max="2822" width="25.85546875" customWidth="1"/>
    <col min="3073" max="3073" width="10.5703125" customWidth="1"/>
    <col min="3074" max="3074" width="53.7109375" customWidth="1"/>
    <col min="3075" max="3075" width="9.7109375" customWidth="1"/>
    <col min="3076" max="3077" width="13.140625" customWidth="1"/>
    <col min="3078" max="3078" width="25.85546875" customWidth="1"/>
    <col min="3329" max="3329" width="10.5703125" customWidth="1"/>
    <col min="3330" max="3330" width="53.7109375" customWidth="1"/>
    <col min="3331" max="3331" width="9.7109375" customWidth="1"/>
    <col min="3332" max="3333" width="13.140625" customWidth="1"/>
    <col min="3334" max="3334" width="25.85546875" customWidth="1"/>
    <col min="3585" max="3585" width="10.5703125" customWidth="1"/>
    <col min="3586" max="3586" width="53.7109375" customWidth="1"/>
    <col min="3587" max="3587" width="9.7109375" customWidth="1"/>
    <col min="3588" max="3589" width="13.140625" customWidth="1"/>
    <col min="3590" max="3590" width="25.85546875" customWidth="1"/>
    <col min="3841" max="3841" width="10.5703125" customWidth="1"/>
    <col min="3842" max="3842" width="53.7109375" customWidth="1"/>
    <col min="3843" max="3843" width="9.7109375" customWidth="1"/>
    <col min="3844" max="3845" width="13.140625" customWidth="1"/>
    <col min="3846" max="3846" width="25.85546875" customWidth="1"/>
    <col min="4097" max="4097" width="10.5703125" customWidth="1"/>
    <col min="4098" max="4098" width="53.7109375" customWidth="1"/>
    <col min="4099" max="4099" width="9.7109375" customWidth="1"/>
    <col min="4100" max="4101" width="13.140625" customWidth="1"/>
    <col min="4102" max="4102" width="25.85546875" customWidth="1"/>
    <col min="4353" max="4353" width="10.5703125" customWidth="1"/>
    <col min="4354" max="4354" width="53.7109375" customWidth="1"/>
    <col min="4355" max="4355" width="9.7109375" customWidth="1"/>
    <col min="4356" max="4357" width="13.140625" customWidth="1"/>
    <col min="4358" max="4358" width="25.85546875" customWidth="1"/>
    <col min="4609" max="4609" width="10.5703125" customWidth="1"/>
    <col min="4610" max="4610" width="53.7109375" customWidth="1"/>
    <col min="4611" max="4611" width="9.7109375" customWidth="1"/>
    <col min="4612" max="4613" width="13.140625" customWidth="1"/>
    <col min="4614" max="4614" width="25.85546875" customWidth="1"/>
    <col min="4865" max="4865" width="10.5703125" customWidth="1"/>
    <col min="4866" max="4866" width="53.7109375" customWidth="1"/>
    <col min="4867" max="4867" width="9.7109375" customWidth="1"/>
    <col min="4868" max="4869" width="13.140625" customWidth="1"/>
    <col min="4870" max="4870" width="25.85546875" customWidth="1"/>
    <col min="5121" max="5121" width="10.5703125" customWidth="1"/>
    <col min="5122" max="5122" width="53.7109375" customWidth="1"/>
    <col min="5123" max="5123" width="9.7109375" customWidth="1"/>
    <col min="5124" max="5125" width="13.140625" customWidth="1"/>
    <col min="5126" max="5126" width="25.85546875" customWidth="1"/>
    <col min="5377" max="5377" width="10.5703125" customWidth="1"/>
    <col min="5378" max="5378" width="53.7109375" customWidth="1"/>
    <col min="5379" max="5379" width="9.7109375" customWidth="1"/>
    <col min="5380" max="5381" width="13.140625" customWidth="1"/>
    <col min="5382" max="5382" width="25.85546875" customWidth="1"/>
    <col min="5633" max="5633" width="10.5703125" customWidth="1"/>
    <col min="5634" max="5634" width="53.7109375" customWidth="1"/>
    <col min="5635" max="5635" width="9.7109375" customWidth="1"/>
    <col min="5636" max="5637" width="13.140625" customWidth="1"/>
    <col min="5638" max="5638" width="25.85546875" customWidth="1"/>
    <col min="5889" max="5889" width="10.5703125" customWidth="1"/>
    <col min="5890" max="5890" width="53.7109375" customWidth="1"/>
    <col min="5891" max="5891" width="9.7109375" customWidth="1"/>
    <col min="5892" max="5893" width="13.140625" customWidth="1"/>
    <col min="5894" max="5894" width="25.85546875" customWidth="1"/>
    <col min="6145" max="6145" width="10.5703125" customWidth="1"/>
    <col min="6146" max="6146" width="53.7109375" customWidth="1"/>
    <col min="6147" max="6147" width="9.7109375" customWidth="1"/>
    <col min="6148" max="6149" width="13.140625" customWidth="1"/>
    <col min="6150" max="6150" width="25.85546875" customWidth="1"/>
    <col min="6401" max="6401" width="10.5703125" customWidth="1"/>
    <col min="6402" max="6402" width="53.7109375" customWidth="1"/>
    <col min="6403" max="6403" width="9.7109375" customWidth="1"/>
    <col min="6404" max="6405" width="13.140625" customWidth="1"/>
    <col min="6406" max="6406" width="25.85546875" customWidth="1"/>
    <col min="6657" max="6657" width="10.5703125" customWidth="1"/>
    <col min="6658" max="6658" width="53.7109375" customWidth="1"/>
    <col min="6659" max="6659" width="9.7109375" customWidth="1"/>
    <col min="6660" max="6661" width="13.140625" customWidth="1"/>
    <col min="6662" max="6662" width="25.85546875" customWidth="1"/>
    <col min="6913" max="6913" width="10.5703125" customWidth="1"/>
    <col min="6914" max="6914" width="53.7109375" customWidth="1"/>
    <col min="6915" max="6915" width="9.7109375" customWidth="1"/>
    <col min="6916" max="6917" width="13.140625" customWidth="1"/>
    <col min="6918" max="6918" width="25.85546875" customWidth="1"/>
    <col min="7169" max="7169" width="10.5703125" customWidth="1"/>
    <col min="7170" max="7170" width="53.7109375" customWidth="1"/>
    <col min="7171" max="7171" width="9.7109375" customWidth="1"/>
    <col min="7172" max="7173" width="13.140625" customWidth="1"/>
    <col min="7174" max="7174" width="25.85546875" customWidth="1"/>
    <col min="7425" max="7425" width="10.5703125" customWidth="1"/>
    <col min="7426" max="7426" width="53.7109375" customWidth="1"/>
    <col min="7427" max="7427" width="9.7109375" customWidth="1"/>
    <col min="7428" max="7429" width="13.140625" customWidth="1"/>
    <col min="7430" max="7430" width="25.85546875" customWidth="1"/>
    <col min="7681" max="7681" width="10.5703125" customWidth="1"/>
    <col min="7682" max="7682" width="53.7109375" customWidth="1"/>
    <col min="7683" max="7683" width="9.7109375" customWidth="1"/>
    <col min="7684" max="7685" width="13.140625" customWidth="1"/>
    <col min="7686" max="7686" width="25.85546875" customWidth="1"/>
    <col min="7937" max="7937" width="10.5703125" customWidth="1"/>
    <col min="7938" max="7938" width="53.7109375" customWidth="1"/>
    <col min="7939" max="7939" width="9.7109375" customWidth="1"/>
    <col min="7940" max="7941" width="13.140625" customWidth="1"/>
    <col min="7942" max="7942" width="25.85546875" customWidth="1"/>
    <col min="8193" max="8193" width="10.5703125" customWidth="1"/>
    <col min="8194" max="8194" width="53.7109375" customWidth="1"/>
    <col min="8195" max="8195" width="9.7109375" customWidth="1"/>
    <col min="8196" max="8197" width="13.140625" customWidth="1"/>
    <col min="8198" max="8198" width="25.85546875" customWidth="1"/>
    <col min="8449" max="8449" width="10.5703125" customWidth="1"/>
    <col min="8450" max="8450" width="53.7109375" customWidth="1"/>
    <col min="8451" max="8451" width="9.7109375" customWidth="1"/>
    <col min="8452" max="8453" width="13.140625" customWidth="1"/>
    <col min="8454" max="8454" width="25.85546875" customWidth="1"/>
    <col min="8705" max="8705" width="10.5703125" customWidth="1"/>
    <col min="8706" max="8706" width="53.7109375" customWidth="1"/>
    <col min="8707" max="8707" width="9.7109375" customWidth="1"/>
    <col min="8708" max="8709" width="13.140625" customWidth="1"/>
    <col min="8710" max="8710" width="25.85546875" customWidth="1"/>
    <col min="8961" max="8961" width="10.5703125" customWidth="1"/>
    <col min="8962" max="8962" width="53.7109375" customWidth="1"/>
    <col min="8963" max="8963" width="9.7109375" customWidth="1"/>
    <col min="8964" max="8965" width="13.140625" customWidth="1"/>
    <col min="8966" max="8966" width="25.85546875" customWidth="1"/>
    <col min="9217" max="9217" width="10.5703125" customWidth="1"/>
    <col min="9218" max="9218" width="53.7109375" customWidth="1"/>
    <col min="9219" max="9219" width="9.7109375" customWidth="1"/>
    <col min="9220" max="9221" width="13.140625" customWidth="1"/>
    <col min="9222" max="9222" width="25.85546875" customWidth="1"/>
    <col min="9473" max="9473" width="10.5703125" customWidth="1"/>
    <col min="9474" max="9474" width="53.7109375" customWidth="1"/>
    <col min="9475" max="9475" width="9.7109375" customWidth="1"/>
    <col min="9476" max="9477" width="13.140625" customWidth="1"/>
    <col min="9478" max="9478" width="25.85546875" customWidth="1"/>
    <col min="9729" max="9729" width="10.5703125" customWidth="1"/>
    <col min="9730" max="9730" width="53.7109375" customWidth="1"/>
    <col min="9731" max="9731" width="9.7109375" customWidth="1"/>
    <col min="9732" max="9733" width="13.140625" customWidth="1"/>
    <col min="9734" max="9734" width="25.85546875" customWidth="1"/>
    <col min="9985" max="9985" width="10.5703125" customWidth="1"/>
    <col min="9986" max="9986" width="53.7109375" customWidth="1"/>
    <col min="9987" max="9987" width="9.7109375" customWidth="1"/>
    <col min="9988" max="9989" width="13.140625" customWidth="1"/>
    <col min="9990" max="9990" width="25.85546875" customWidth="1"/>
    <col min="10241" max="10241" width="10.5703125" customWidth="1"/>
    <col min="10242" max="10242" width="53.7109375" customWidth="1"/>
    <col min="10243" max="10243" width="9.7109375" customWidth="1"/>
    <col min="10244" max="10245" width="13.140625" customWidth="1"/>
    <col min="10246" max="10246" width="25.85546875" customWidth="1"/>
    <col min="10497" max="10497" width="10.5703125" customWidth="1"/>
    <col min="10498" max="10498" width="53.7109375" customWidth="1"/>
    <col min="10499" max="10499" width="9.7109375" customWidth="1"/>
    <col min="10500" max="10501" width="13.140625" customWidth="1"/>
    <col min="10502" max="10502" width="25.85546875" customWidth="1"/>
    <col min="10753" max="10753" width="10.5703125" customWidth="1"/>
    <col min="10754" max="10754" width="53.7109375" customWidth="1"/>
    <col min="10755" max="10755" width="9.7109375" customWidth="1"/>
    <col min="10756" max="10757" width="13.140625" customWidth="1"/>
    <col min="10758" max="10758" width="25.85546875" customWidth="1"/>
    <col min="11009" max="11009" width="10.5703125" customWidth="1"/>
    <col min="11010" max="11010" width="53.7109375" customWidth="1"/>
    <col min="11011" max="11011" width="9.7109375" customWidth="1"/>
    <col min="11012" max="11013" width="13.140625" customWidth="1"/>
    <col min="11014" max="11014" width="25.85546875" customWidth="1"/>
    <col min="11265" max="11265" width="10.5703125" customWidth="1"/>
    <col min="11266" max="11266" width="53.7109375" customWidth="1"/>
    <col min="11267" max="11267" width="9.7109375" customWidth="1"/>
    <col min="11268" max="11269" width="13.140625" customWidth="1"/>
    <col min="11270" max="11270" width="25.85546875" customWidth="1"/>
    <col min="11521" max="11521" width="10.5703125" customWidth="1"/>
    <col min="11522" max="11522" width="53.7109375" customWidth="1"/>
    <col min="11523" max="11523" width="9.7109375" customWidth="1"/>
    <col min="11524" max="11525" width="13.140625" customWidth="1"/>
    <col min="11526" max="11526" width="25.85546875" customWidth="1"/>
    <col min="11777" max="11777" width="10.5703125" customWidth="1"/>
    <col min="11778" max="11778" width="53.7109375" customWidth="1"/>
    <col min="11779" max="11779" width="9.7109375" customWidth="1"/>
    <col min="11780" max="11781" width="13.140625" customWidth="1"/>
    <col min="11782" max="11782" width="25.85546875" customWidth="1"/>
    <col min="12033" max="12033" width="10.5703125" customWidth="1"/>
    <col min="12034" max="12034" width="53.7109375" customWidth="1"/>
    <col min="12035" max="12035" width="9.7109375" customWidth="1"/>
    <col min="12036" max="12037" width="13.140625" customWidth="1"/>
    <col min="12038" max="12038" width="25.85546875" customWidth="1"/>
    <col min="12289" max="12289" width="10.5703125" customWidth="1"/>
    <col min="12290" max="12290" width="53.7109375" customWidth="1"/>
    <col min="12291" max="12291" width="9.7109375" customWidth="1"/>
    <col min="12292" max="12293" width="13.140625" customWidth="1"/>
    <col min="12294" max="12294" width="25.85546875" customWidth="1"/>
    <col min="12545" max="12545" width="10.5703125" customWidth="1"/>
    <col min="12546" max="12546" width="53.7109375" customWidth="1"/>
    <col min="12547" max="12547" width="9.7109375" customWidth="1"/>
    <col min="12548" max="12549" width="13.140625" customWidth="1"/>
    <col min="12550" max="12550" width="25.85546875" customWidth="1"/>
    <col min="12801" max="12801" width="10.5703125" customWidth="1"/>
    <col min="12802" max="12802" width="53.7109375" customWidth="1"/>
    <col min="12803" max="12803" width="9.7109375" customWidth="1"/>
    <col min="12804" max="12805" width="13.140625" customWidth="1"/>
    <col min="12806" max="12806" width="25.85546875" customWidth="1"/>
    <col min="13057" max="13057" width="10.5703125" customWidth="1"/>
    <col min="13058" max="13058" width="53.7109375" customWidth="1"/>
    <col min="13059" max="13059" width="9.7109375" customWidth="1"/>
    <col min="13060" max="13061" width="13.140625" customWidth="1"/>
    <col min="13062" max="13062" width="25.85546875" customWidth="1"/>
    <col min="13313" max="13313" width="10.5703125" customWidth="1"/>
    <col min="13314" max="13314" width="53.7109375" customWidth="1"/>
    <col min="13315" max="13315" width="9.7109375" customWidth="1"/>
    <col min="13316" max="13317" width="13.140625" customWidth="1"/>
    <col min="13318" max="13318" width="25.85546875" customWidth="1"/>
    <col min="13569" max="13569" width="10.5703125" customWidth="1"/>
    <col min="13570" max="13570" width="53.7109375" customWidth="1"/>
    <col min="13571" max="13571" width="9.7109375" customWidth="1"/>
    <col min="13572" max="13573" width="13.140625" customWidth="1"/>
    <col min="13574" max="13574" width="25.85546875" customWidth="1"/>
    <col min="13825" max="13825" width="10.5703125" customWidth="1"/>
    <col min="13826" max="13826" width="53.7109375" customWidth="1"/>
    <col min="13827" max="13827" width="9.7109375" customWidth="1"/>
    <col min="13828" max="13829" width="13.140625" customWidth="1"/>
    <col min="13830" max="13830" width="25.85546875" customWidth="1"/>
    <col min="14081" max="14081" width="10.5703125" customWidth="1"/>
    <col min="14082" max="14082" width="53.7109375" customWidth="1"/>
    <col min="14083" max="14083" width="9.7109375" customWidth="1"/>
    <col min="14084" max="14085" width="13.140625" customWidth="1"/>
    <col min="14086" max="14086" width="25.85546875" customWidth="1"/>
    <col min="14337" max="14337" width="10.5703125" customWidth="1"/>
    <col min="14338" max="14338" width="53.7109375" customWidth="1"/>
    <col min="14339" max="14339" width="9.7109375" customWidth="1"/>
    <col min="14340" max="14341" width="13.140625" customWidth="1"/>
    <col min="14342" max="14342" width="25.85546875" customWidth="1"/>
    <col min="14593" max="14593" width="10.5703125" customWidth="1"/>
    <col min="14594" max="14594" width="53.7109375" customWidth="1"/>
    <col min="14595" max="14595" width="9.7109375" customWidth="1"/>
    <col min="14596" max="14597" width="13.140625" customWidth="1"/>
    <col min="14598" max="14598" width="25.85546875" customWidth="1"/>
    <col min="14849" max="14849" width="10.5703125" customWidth="1"/>
    <col min="14850" max="14850" width="53.7109375" customWidth="1"/>
    <col min="14851" max="14851" width="9.7109375" customWidth="1"/>
    <col min="14852" max="14853" width="13.140625" customWidth="1"/>
    <col min="14854" max="14854" width="25.85546875" customWidth="1"/>
    <col min="15105" max="15105" width="10.5703125" customWidth="1"/>
    <col min="15106" max="15106" width="53.7109375" customWidth="1"/>
    <col min="15107" max="15107" width="9.7109375" customWidth="1"/>
    <col min="15108" max="15109" width="13.140625" customWidth="1"/>
    <col min="15110" max="15110" width="25.85546875" customWidth="1"/>
    <col min="15361" max="15361" width="10.5703125" customWidth="1"/>
    <col min="15362" max="15362" width="53.7109375" customWidth="1"/>
    <col min="15363" max="15363" width="9.7109375" customWidth="1"/>
    <col min="15364" max="15365" width="13.140625" customWidth="1"/>
    <col min="15366" max="15366" width="25.85546875" customWidth="1"/>
    <col min="15617" max="15617" width="10.5703125" customWidth="1"/>
    <col min="15618" max="15618" width="53.7109375" customWidth="1"/>
    <col min="15619" max="15619" width="9.7109375" customWidth="1"/>
    <col min="15620" max="15621" width="13.140625" customWidth="1"/>
    <col min="15622" max="15622" width="25.85546875" customWidth="1"/>
    <col min="15873" max="15873" width="10.5703125" customWidth="1"/>
    <col min="15874" max="15874" width="53.7109375" customWidth="1"/>
    <col min="15875" max="15875" width="9.7109375" customWidth="1"/>
    <col min="15876" max="15877" width="13.140625" customWidth="1"/>
    <col min="15878" max="15878" width="25.85546875" customWidth="1"/>
    <col min="16129" max="16129" width="10.5703125" customWidth="1"/>
    <col min="16130" max="16130" width="53.7109375" customWidth="1"/>
    <col min="16131" max="16131" width="9.7109375" customWidth="1"/>
    <col min="16132" max="16133" width="13.140625" customWidth="1"/>
    <col min="16134" max="16134" width="25.85546875" customWidth="1"/>
  </cols>
  <sheetData>
    <row r="1" spans="1:6" ht="5.25" customHeight="1" x14ac:dyDescent="0.25"/>
    <row r="2" spans="1:6" ht="34.5" customHeight="1" x14ac:dyDescent="0.25">
      <c r="E2" s="54" t="s">
        <v>0</v>
      </c>
      <c r="F2" s="54"/>
    </row>
    <row r="3" spans="1:6" ht="9.75" customHeight="1" x14ac:dyDescent="0.25"/>
    <row r="4" spans="1:6" ht="15.75" customHeight="1" x14ac:dyDescent="0.25">
      <c r="A4" s="63" t="s">
        <v>1</v>
      </c>
      <c r="B4" s="63"/>
      <c r="C4" s="63"/>
      <c r="D4" s="63"/>
      <c r="E4" s="63"/>
      <c r="F4" s="63"/>
    </row>
    <row r="5" spans="1:6" ht="15.75" customHeight="1" x14ac:dyDescent="0.25">
      <c r="A5" s="63" t="s">
        <v>2</v>
      </c>
      <c r="B5" s="63"/>
      <c r="C5" s="63"/>
      <c r="D5" s="63"/>
      <c r="E5" s="63"/>
      <c r="F5" s="63"/>
    </row>
    <row r="6" spans="1:6" ht="15.75" customHeight="1" x14ac:dyDescent="0.25">
      <c r="A6" s="63" t="s">
        <v>3</v>
      </c>
      <c r="B6" s="63"/>
      <c r="C6" s="63"/>
      <c r="D6" s="63"/>
      <c r="E6" s="63"/>
      <c r="F6" s="63"/>
    </row>
    <row r="7" spans="1:6" ht="15.75" customHeight="1" x14ac:dyDescent="0.25">
      <c r="A7" s="63" t="s">
        <v>157</v>
      </c>
      <c r="B7" s="63"/>
      <c r="C7" s="63"/>
      <c r="D7" s="63"/>
      <c r="E7" s="63"/>
      <c r="F7" s="63"/>
    </row>
    <row r="9" spans="1:6" ht="15.75" customHeight="1" x14ac:dyDescent="0.25">
      <c r="A9" s="52" t="s">
        <v>4</v>
      </c>
      <c r="B9" s="53"/>
      <c r="C9" s="53"/>
      <c r="D9" s="53"/>
      <c r="E9" s="53"/>
      <c r="F9" s="53"/>
    </row>
    <row r="10" spans="1:6" ht="15.75" x14ac:dyDescent="0.25">
      <c r="A10" s="53" t="s">
        <v>5</v>
      </c>
      <c r="B10" s="53"/>
      <c r="C10" s="53"/>
      <c r="D10" s="53"/>
      <c r="E10" s="53"/>
      <c r="F10" s="53"/>
    </row>
    <row r="11" spans="1:6" ht="15.75" x14ac:dyDescent="0.25">
      <c r="A11" s="53" t="s">
        <v>6</v>
      </c>
      <c r="B11" s="53"/>
      <c r="C11" s="53"/>
      <c r="D11" s="53"/>
      <c r="E11" s="53"/>
      <c r="F11" s="53"/>
    </row>
    <row r="12" spans="1:6" ht="15.75" x14ac:dyDescent="0.25">
      <c r="A12" s="53" t="s">
        <v>158</v>
      </c>
      <c r="B12" s="53"/>
      <c r="C12" s="53"/>
      <c r="D12" s="53"/>
      <c r="E12" s="53"/>
      <c r="F12" s="53"/>
    </row>
    <row r="13" spans="1:6" ht="12.75" customHeight="1" x14ac:dyDescent="0.25"/>
    <row r="14" spans="1:6" s="2" customFormat="1" ht="18.75" customHeight="1" x14ac:dyDescent="0.25">
      <c r="A14" s="57" t="s">
        <v>7</v>
      </c>
      <c r="B14" s="59" t="s">
        <v>8</v>
      </c>
      <c r="C14" s="57" t="s">
        <v>9</v>
      </c>
      <c r="D14" s="59" t="s">
        <v>10</v>
      </c>
      <c r="E14" s="59"/>
      <c r="F14" s="61" t="s">
        <v>11</v>
      </c>
    </row>
    <row r="15" spans="1:6" s="2" customFormat="1" ht="15.75" customHeight="1" x14ac:dyDescent="0.25">
      <c r="A15" s="58"/>
      <c r="B15" s="60"/>
      <c r="C15" s="58"/>
      <c r="D15" s="3" t="s">
        <v>12</v>
      </c>
      <c r="E15" s="3" t="s">
        <v>13</v>
      </c>
      <c r="F15" s="62"/>
    </row>
    <row r="16" spans="1:6" s="6" customFormat="1" ht="15.75" x14ac:dyDescent="0.25">
      <c r="A16" s="4" t="s">
        <v>14</v>
      </c>
      <c r="B16" s="5" t="s">
        <v>15</v>
      </c>
      <c r="C16" s="4" t="s">
        <v>16</v>
      </c>
      <c r="D16" s="4" t="s">
        <v>16</v>
      </c>
      <c r="E16" s="4" t="s">
        <v>16</v>
      </c>
      <c r="F16" s="4" t="s">
        <v>16</v>
      </c>
    </row>
    <row r="17" spans="1:8" s="6" customFormat="1" ht="24.75" customHeight="1" x14ac:dyDescent="0.25">
      <c r="A17" s="7" t="s">
        <v>17</v>
      </c>
      <c r="B17" s="8" t="s">
        <v>18</v>
      </c>
      <c r="C17" s="1" t="s">
        <v>19</v>
      </c>
      <c r="D17" s="9">
        <f>D18+D38+D57</f>
        <v>77483.699999999983</v>
      </c>
      <c r="E17" s="9">
        <f>E18+E38+E57</f>
        <v>95814.261373661036</v>
      </c>
      <c r="F17" s="10"/>
      <c r="H17" s="11"/>
    </row>
    <row r="18" spans="1:8" s="6" customFormat="1" ht="27" customHeight="1" x14ac:dyDescent="0.25">
      <c r="A18" s="7" t="s">
        <v>20</v>
      </c>
      <c r="B18" s="8" t="s">
        <v>21</v>
      </c>
      <c r="C18" s="12" t="s">
        <v>19</v>
      </c>
      <c r="D18" s="9">
        <f>D19+D24+D26+D36+D37</f>
        <v>49153.99</v>
      </c>
      <c r="E18" s="9">
        <f>E19+E24+E26+E36+E37</f>
        <v>65704.706306807813</v>
      </c>
      <c r="F18" s="10"/>
    </row>
    <row r="19" spans="1:8" s="6" customFormat="1" ht="15.75" x14ac:dyDescent="0.25">
      <c r="A19" s="13" t="s">
        <v>22</v>
      </c>
      <c r="B19" s="14" t="s">
        <v>23</v>
      </c>
      <c r="C19" s="15" t="s">
        <v>19</v>
      </c>
      <c r="D19" s="16">
        <f>D20+D21+D22</f>
        <v>2270.1999999999998</v>
      </c>
      <c r="E19" s="16">
        <f>E20+E21+E22</f>
        <v>3351.6299999999997</v>
      </c>
      <c r="F19" s="10"/>
    </row>
    <row r="20" spans="1:8" s="6" customFormat="1" ht="28.5" customHeight="1" x14ac:dyDescent="0.25">
      <c r="A20" s="17" t="s">
        <v>24</v>
      </c>
      <c r="B20" s="5" t="s">
        <v>25</v>
      </c>
      <c r="C20" s="12" t="s">
        <v>19</v>
      </c>
      <c r="D20" s="18">
        <v>2041.23</v>
      </c>
      <c r="E20" s="19">
        <f>'[1]Таблица 2'!D20</f>
        <v>2177.9699999999998</v>
      </c>
      <c r="F20" s="10" t="s">
        <v>26</v>
      </c>
    </row>
    <row r="21" spans="1:8" s="6" customFormat="1" ht="15.75" customHeight="1" x14ac:dyDescent="0.25">
      <c r="A21" s="17" t="s">
        <v>27</v>
      </c>
      <c r="B21" s="5" t="s">
        <v>28</v>
      </c>
      <c r="C21" s="12" t="s">
        <v>19</v>
      </c>
      <c r="D21" s="18"/>
      <c r="E21" s="19"/>
      <c r="F21" s="10"/>
    </row>
    <row r="22" spans="1:8" s="6" customFormat="1" ht="48.75" customHeight="1" x14ac:dyDescent="0.25">
      <c r="A22" s="17" t="s">
        <v>29</v>
      </c>
      <c r="B22" s="5" t="s">
        <v>30</v>
      </c>
      <c r="C22" s="12" t="s">
        <v>19</v>
      </c>
      <c r="D22" s="18">
        <v>228.97</v>
      </c>
      <c r="E22" s="19">
        <f>'[1]Таблица 2'!D21</f>
        <v>1173.6599999999999</v>
      </c>
      <c r="F22" s="55" t="s">
        <v>31</v>
      </c>
    </row>
    <row r="23" spans="1:8" s="6" customFormat="1" ht="17.25" customHeight="1" x14ac:dyDescent="0.25">
      <c r="A23" s="17" t="s">
        <v>32</v>
      </c>
      <c r="B23" s="5" t="s">
        <v>33</v>
      </c>
      <c r="C23" s="12" t="s">
        <v>19</v>
      </c>
      <c r="D23" s="18"/>
      <c r="E23" s="19"/>
      <c r="F23" s="56"/>
    </row>
    <row r="24" spans="1:8" s="6" customFormat="1" ht="27.75" customHeight="1" x14ac:dyDescent="0.25">
      <c r="A24" s="13" t="s">
        <v>34</v>
      </c>
      <c r="B24" s="14" t="s">
        <v>35</v>
      </c>
      <c r="C24" s="15" t="s">
        <v>19</v>
      </c>
      <c r="D24" s="16">
        <v>37480.980000000003</v>
      </c>
      <c r="E24" s="16">
        <f>'[1]Таблица 2'!D22</f>
        <v>51353.390307470392</v>
      </c>
      <c r="F24" s="10"/>
    </row>
    <row r="25" spans="1:8" s="6" customFormat="1" ht="15" customHeight="1" x14ac:dyDescent="0.25">
      <c r="A25" s="17" t="s">
        <v>36</v>
      </c>
      <c r="B25" s="5" t="s">
        <v>33</v>
      </c>
      <c r="C25" s="12" t="s">
        <v>19</v>
      </c>
      <c r="D25" s="18"/>
      <c r="E25" s="18"/>
      <c r="F25" s="10"/>
    </row>
    <row r="26" spans="1:8" s="6" customFormat="1" ht="27.75" customHeight="1" x14ac:dyDescent="0.25">
      <c r="A26" s="13" t="s">
        <v>37</v>
      </c>
      <c r="B26" s="14" t="s">
        <v>38</v>
      </c>
      <c r="C26" s="15" t="s">
        <v>19</v>
      </c>
      <c r="D26" s="16">
        <f>SUM(D27:D35)</f>
        <v>9402.81</v>
      </c>
      <c r="E26" s="16">
        <f>SUM(E27:E35)</f>
        <v>10999.685999337418</v>
      </c>
      <c r="F26" s="10"/>
    </row>
    <row r="27" spans="1:8" s="6" customFormat="1" ht="31.5" x14ac:dyDescent="0.25">
      <c r="A27" s="17" t="s">
        <v>39</v>
      </c>
      <c r="B27" s="5" t="s">
        <v>40</v>
      </c>
      <c r="C27" s="12" t="s">
        <v>19</v>
      </c>
      <c r="D27" s="18">
        <v>381.98</v>
      </c>
      <c r="E27" s="18">
        <f>'[1]Таблица 2'!D41</f>
        <v>933.77278999999987</v>
      </c>
      <c r="F27" s="10"/>
    </row>
    <row r="28" spans="1:8" s="6" customFormat="1" ht="15.75" customHeight="1" x14ac:dyDescent="0.25">
      <c r="A28" s="17" t="s">
        <v>41</v>
      </c>
      <c r="B28" s="5" t="s">
        <v>42</v>
      </c>
      <c r="C28" s="12" t="s">
        <v>19</v>
      </c>
      <c r="D28" s="18">
        <v>129.61000000000001</v>
      </c>
      <c r="E28" s="18">
        <v>188.61</v>
      </c>
      <c r="F28" s="10"/>
    </row>
    <row r="29" spans="1:8" s="6" customFormat="1" ht="16.5" customHeight="1" x14ac:dyDescent="0.25">
      <c r="A29" s="17" t="s">
        <v>43</v>
      </c>
      <c r="B29" s="20" t="s">
        <v>44</v>
      </c>
      <c r="C29" s="21"/>
      <c r="D29" s="21"/>
      <c r="E29" s="21"/>
      <c r="F29" s="21"/>
    </row>
    <row r="30" spans="1:8" s="6" customFormat="1" ht="16.5" customHeight="1" x14ac:dyDescent="0.25">
      <c r="A30" s="17" t="s">
        <v>45</v>
      </c>
      <c r="B30" s="22" t="s">
        <v>46</v>
      </c>
      <c r="C30" s="12" t="s">
        <v>19</v>
      </c>
      <c r="D30" s="18"/>
      <c r="E30" s="18">
        <f>'[1]Таблица 2'!D38</f>
        <v>362.06</v>
      </c>
      <c r="F30" s="10" t="s">
        <v>47</v>
      </c>
    </row>
    <row r="31" spans="1:8" s="6" customFormat="1" ht="24.75" customHeight="1" x14ac:dyDescent="0.25">
      <c r="A31" s="17" t="s">
        <v>48</v>
      </c>
      <c r="B31" s="22" t="s">
        <v>49</v>
      </c>
      <c r="C31" s="12" t="s">
        <v>19</v>
      </c>
      <c r="D31" s="18"/>
      <c r="E31" s="18">
        <f>'[1]Таблица 2'!D37</f>
        <v>175.82</v>
      </c>
      <c r="F31" s="10" t="s">
        <v>50</v>
      </c>
    </row>
    <row r="32" spans="1:8" s="6" customFormat="1" ht="16.5" customHeight="1" x14ac:dyDescent="0.25">
      <c r="A32" s="17" t="s">
        <v>51</v>
      </c>
      <c r="B32" s="22" t="s">
        <v>52</v>
      </c>
      <c r="C32" s="12" t="s">
        <v>19</v>
      </c>
      <c r="D32" s="18"/>
      <c r="E32" s="18">
        <f>'[1]Таблица 2'!D35</f>
        <v>161.24200000000002</v>
      </c>
      <c r="F32" s="10" t="s">
        <v>53</v>
      </c>
    </row>
    <row r="33" spans="1:6" s="6" customFormat="1" ht="21" customHeight="1" x14ac:dyDescent="0.25">
      <c r="A33" s="17" t="s">
        <v>54</v>
      </c>
      <c r="B33" s="23" t="s">
        <v>55</v>
      </c>
      <c r="C33" s="12" t="s">
        <v>19</v>
      </c>
      <c r="D33" s="18"/>
      <c r="F33" s="10"/>
    </row>
    <row r="34" spans="1:6" s="6" customFormat="1" ht="32.25" customHeight="1" x14ac:dyDescent="0.25">
      <c r="A34" s="17" t="s">
        <v>56</v>
      </c>
      <c r="B34" s="22" t="s">
        <v>57</v>
      </c>
      <c r="C34" s="12" t="s">
        <v>19</v>
      </c>
      <c r="D34" s="18">
        <v>8874.58</v>
      </c>
      <c r="E34" s="18">
        <f>'[1]Таблица 2'!D48</f>
        <v>9168.1437350317537</v>
      </c>
      <c r="F34" s="10"/>
    </row>
    <row r="35" spans="1:6" s="6" customFormat="1" ht="24" customHeight="1" x14ac:dyDescent="0.25">
      <c r="A35" s="17" t="s">
        <v>58</v>
      </c>
      <c r="B35" s="22" t="s">
        <v>59</v>
      </c>
      <c r="C35" s="12" t="s">
        <v>19</v>
      </c>
      <c r="D35" s="18">
        <v>16.64</v>
      </c>
      <c r="E35" s="18">
        <f>'[1]Таблица 2'!D49</f>
        <v>10.037474305665096</v>
      </c>
      <c r="F35" s="10"/>
    </row>
    <row r="36" spans="1:6" s="6" customFormat="1" ht="47.25" customHeight="1" x14ac:dyDescent="0.25">
      <c r="A36" s="13" t="s">
        <v>60</v>
      </c>
      <c r="B36" s="14" t="s">
        <v>61</v>
      </c>
      <c r="C36" s="15" t="s">
        <v>19</v>
      </c>
      <c r="D36" s="16">
        <v>0</v>
      </c>
      <c r="E36" s="16">
        <v>0</v>
      </c>
      <c r="F36" s="10"/>
    </row>
    <row r="37" spans="1:6" s="6" customFormat="1" ht="31.5" customHeight="1" x14ac:dyDescent="0.25">
      <c r="A37" s="13" t="s">
        <v>62</v>
      </c>
      <c r="B37" s="14" t="s">
        <v>63</v>
      </c>
      <c r="C37" s="15" t="s">
        <v>19</v>
      </c>
      <c r="D37" s="16">
        <v>0</v>
      </c>
      <c r="E37" s="16">
        <v>0</v>
      </c>
      <c r="F37" s="10"/>
    </row>
    <row r="38" spans="1:6" s="6" customFormat="1" ht="31.5" x14ac:dyDescent="0.25">
      <c r="A38" s="7" t="s">
        <v>64</v>
      </c>
      <c r="B38" s="8" t="s">
        <v>65</v>
      </c>
      <c r="C38" s="12" t="s">
        <v>19</v>
      </c>
      <c r="D38" s="9">
        <f>D39+D40+D41+D42+D43+D44+D45+D46+D47+D54+D52</f>
        <v>21959.029999999995</v>
      </c>
      <c r="E38" s="9">
        <f>E39+E40+E41+E42+E43+E44+E45+E46+E47+E54+E55+E56</f>
        <v>30109.555066853227</v>
      </c>
      <c r="F38" s="10"/>
    </row>
    <row r="39" spans="1:6" s="6" customFormat="1" ht="15.75" customHeight="1" x14ac:dyDescent="0.25">
      <c r="A39" s="17" t="s">
        <v>66</v>
      </c>
      <c r="B39" s="5" t="s">
        <v>67</v>
      </c>
      <c r="C39" s="12" t="s">
        <v>19</v>
      </c>
      <c r="D39" s="18"/>
      <c r="E39" s="18"/>
      <c r="F39" s="10"/>
    </row>
    <row r="40" spans="1:6" s="6" customFormat="1" ht="30.75" customHeight="1" x14ac:dyDescent="0.25">
      <c r="A40" s="24" t="s">
        <v>68</v>
      </c>
      <c r="B40" s="5" t="s">
        <v>69</v>
      </c>
      <c r="C40" s="12" t="s">
        <v>19</v>
      </c>
      <c r="D40" s="18"/>
      <c r="E40" s="18"/>
      <c r="F40" s="10"/>
    </row>
    <row r="41" spans="1:6" s="6" customFormat="1" ht="48.75" customHeight="1" x14ac:dyDescent="0.25">
      <c r="A41" s="25" t="s">
        <v>70</v>
      </c>
      <c r="B41" s="26" t="s">
        <v>71</v>
      </c>
      <c r="C41" s="12" t="s">
        <v>19</v>
      </c>
      <c r="D41" s="18">
        <v>4365.1899999999996</v>
      </c>
      <c r="E41" s="18">
        <f>'[1]Таблица 2'!D57</f>
        <v>5027.7482</v>
      </c>
      <c r="F41" s="10" t="s">
        <v>72</v>
      </c>
    </row>
    <row r="42" spans="1:6" s="6" customFormat="1" ht="15.75" x14ac:dyDescent="0.25">
      <c r="A42" s="25" t="s">
        <v>73</v>
      </c>
      <c r="B42" s="26" t="s">
        <v>74</v>
      </c>
      <c r="C42" s="12" t="s">
        <v>19</v>
      </c>
      <c r="D42" s="18">
        <v>11278.13</v>
      </c>
      <c r="E42" s="18">
        <f>'[1]Таблица 2'!D62</f>
        <v>15487.422034208939</v>
      </c>
      <c r="F42" s="10"/>
    </row>
    <row r="43" spans="1:6" s="6" customFormat="1" ht="47.25" customHeight="1" x14ac:dyDescent="0.25">
      <c r="A43" s="25" t="s">
        <v>75</v>
      </c>
      <c r="B43" s="26" t="s">
        <v>76</v>
      </c>
      <c r="C43" s="12" t="s">
        <v>19</v>
      </c>
      <c r="D43" s="18"/>
      <c r="E43" s="18"/>
      <c r="F43" s="10"/>
    </row>
    <row r="44" spans="1:6" s="6" customFormat="1" ht="30" customHeight="1" x14ac:dyDescent="0.25">
      <c r="A44" s="25" t="s">
        <v>77</v>
      </c>
      <c r="B44" s="26" t="s">
        <v>78</v>
      </c>
      <c r="C44" s="12" t="s">
        <v>19</v>
      </c>
      <c r="D44" s="18">
        <v>5187.78</v>
      </c>
      <c r="E44" s="18">
        <f>'[1]Таблица 2'!D81</f>
        <v>7886.89</v>
      </c>
      <c r="F44" s="10" t="s">
        <v>79</v>
      </c>
    </row>
    <row r="45" spans="1:6" s="6" customFormat="1" ht="15.75" customHeight="1" x14ac:dyDescent="0.25">
      <c r="A45" s="25" t="s">
        <v>80</v>
      </c>
      <c r="B45" s="26" t="s">
        <v>81</v>
      </c>
      <c r="C45" s="12" t="s">
        <v>19</v>
      </c>
      <c r="D45" s="18"/>
      <c r="E45" s="18"/>
      <c r="F45" s="10"/>
    </row>
    <row r="46" spans="1:6" s="6" customFormat="1" ht="18.75" customHeight="1" x14ac:dyDescent="0.25">
      <c r="A46" s="25" t="s">
        <v>82</v>
      </c>
      <c r="B46" s="26" t="s">
        <v>83</v>
      </c>
      <c r="C46" s="12" t="s">
        <v>19</v>
      </c>
      <c r="D46" s="18">
        <v>0</v>
      </c>
      <c r="E46" s="18">
        <f>'[1]Таблица 2'!D69</f>
        <v>186.75455799999997</v>
      </c>
      <c r="F46" s="10" t="s">
        <v>84</v>
      </c>
    </row>
    <row r="47" spans="1:6" s="6" customFormat="1" ht="18.75" customHeight="1" x14ac:dyDescent="0.25">
      <c r="A47" s="25" t="s">
        <v>85</v>
      </c>
      <c r="B47" s="26" t="s">
        <v>86</v>
      </c>
      <c r="C47" s="12" t="s">
        <v>19</v>
      </c>
      <c r="D47" s="18">
        <f>D48+D49+D50</f>
        <v>705.92000000000007</v>
      </c>
      <c r="E47" s="18">
        <f>E48+E49+E50</f>
        <v>748.73600999999996</v>
      </c>
      <c r="F47" s="23"/>
    </row>
    <row r="48" spans="1:6" s="6" customFormat="1" ht="15.75" customHeight="1" x14ac:dyDescent="0.25">
      <c r="A48" s="25" t="s">
        <v>87</v>
      </c>
      <c r="B48" s="27" t="s">
        <v>88</v>
      </c>
      <c r="C48" s="12" t="s">
        <v>19</v>
      </c>
      <c r="D48" s="18">
        <v>607.72</v>
      </c>
      <c r="E48" s="18">
        <f>'[1]Таблица 2'!D60</f>
        <v>650.08100999999999</v>
      </c>
      <c r="F48" s="10"/>
    </row>
    <row r="49" spans="1:6" s="6" customFormat="1" ht="15.75" customHeight="1" x14ac:dyDescent="0.25">
      <c r="A49" s="25" t="s">
        <v>89</v>
      </c>
      <c r="B49" s="27" t="s">
        <v>90</v>
      </c>
      <c r="C49" s="12" t="s">
        <v>19</v>
      </c>
      <c r="D49" s="18">
        <v>98.2</v>
      </c>
      <c r="E49" s="18">
        <f>'[1]Таблица 2'!D59</f>
        <v>96.9</v>
      </c>
      <c r="F49" s="10"/>
    </row>
    <row r="50" spans="1:6" s="6" customFormat="1" ht="29.25" customHeight="1" x14ac:dyDescent="0.25">
      <c r="A50" s="25" t="s">
        <v>91</v>
      </c>
      <c r="B50" s="27" t="s">
        <v>92</v>
      </c>
      <c r="C50" s="12" t="s">
        <v>19</v>
      </c>
      <c r="D50" s="18"/>
      <c r="E50" s="18">
        <f>'[1]Таблица 2'!D61</f>
        <v>1.7549999999999999</v>
      </c>
      <c r="F50" s="10" t="s">
        <v>93</v>
      </c>
    </row>
    <row r="51" spans="1:6" s="6" customFormat="1" ht="63" customHeight="1" x14ac:dyDescent="0.25">
      <c r="A51" s="25" t="s">
        <v>94</v>
      </c>
      <c r="B51" s="28" t="s">
        <v>95</v>
      </c>
      <c r="C51" s="12"/>
      <c r="D51" s="18"/>
      <c r="E51" s="18"/>
      <c r="F51" s="10"/>
    </row>
    <row r="52" spans="1:6" s="6" customFormat="1" ht="45.75" customHeight="1" x14ac:dyDescent="0.25">
      <c r="A52" s="25" t="s">
        <v>96</v>
      </c>
      <c r="B52" s="26" t="s">
        <v>97</v>
      </c>
      <c r="C52" s="12" t="s">
        <v>19</v>
      </c>
      <c r="D52" s="18"/>
      <c r="E52" s="18"/>
      <c r="F52" s="10"/>
    </row>
    <row r="53" spans="1:6" s="6" customFormat="1" ht="23.25" customHeight="1" x14ac:dyDescent="0.25">
      <c r="A53" s="25" t="s">
        <v>98</v>
      </c>
      <c r="B53" s="26" t="s">
        <v>99</v>
      </c>
      <c r="C53" s="12"/>
      <c r="D53" s="18"/>
      <c r="E53" s="18"/>
      <c r="F53" s="10"/>
    </row>
    <row r="54" spans="1:6" s="6" customFormat="1" ht="23.25" customHeight="1" x14ac:dyDescent="0.25">
      <c r="A54" s="25" t="s">
        <v>100</v>
      </c>
      <c r="B54" s="27" t="s">
        <v>101</v>
      </c>
      <c r="C54" s="12" t="s">
        <v>19</v>
      </c>
      <c r="D54" s="18">
        <v>422.01</v>
      </c>
      <c r="E54" s="18">
        <f>'[1]Таблица 2'!D56</f>
        <v>410.22426464428622</v>
      </c>
      <c r="F54" s="10"/>
    </row>
    <row r="55" spans="1:6" s="6" customFormat="1" ht="30" customHeight="1" x14ac:dyDescent="0.25">
      <c r="A55" s="25" t="s">
        <v>102</v>
      </c>
      <c r="B55" s="27" t="s">
        <v>103</v>
      </c>
      <c r="C55" s="12" t="s">
        <v>19</v>
      </c>
      <c r="D55" s="18"/>
      <c r="E55" s="29">
        <f>'[1]Таблица 2'!D66</f>
        <v>279.27999999999997</v>
      </c>
      <c r="F55" s="10"/>
    </row>
    <row r="56" spans="1:6" s="6" customFormat="1" ht="21.75" customHeight="1" x14ac:dyDescent="0.25">
      <c r="A56" s="25" t="s">
        <v>104</v>
      </c>
      <c r="B56" s="27" t="s">
        <v>105</v>
      </c>
      <c r="C56" s="12" t="s">
        <v>19</v>
      </c>
      <c r="D56" s="18"/>
      <c r="E56" s="29">
        <f>'[1]Таблица 2'!D67</f>
        <v>82.5</v>
      </c>
      <c r="F56" s="10"/>
    </row>
    <row r="57" spans="1:6" s="6" customFormat="1" ht="47.25" x14ac:dyDescent="0.25">
      <c r="A57" s="30" t="s">
        <v>106</v>
      </c>
      <c r="B57" s="31" t="s">
        <v>107</v>
      </c>
      <c r="C57" s="1" t="s">
        <v>19</v>
      </c>
      <c r="D57" s="32">
        <v>6370.68</v>
      </c>
      <c r="E57" s="18"/>
      <c r="F57" s="10"/>
    </row>
    <row r="58" spans="1:6" s="6" customFormat="1" ht="31.5" x14ac:dyDescent="0.25">
      <c r="A58" s="25" t="s">
        <v>108</v>
      </c>
      <c r="B58" s="33" t="s">
        <v>109</v>
      </c>
      <c r="C58" s="12" t="s">
        <v>19</v>
      </c>
      <c r="D58" s="18"/>
      <c r="E58" s="18"/>
      <c r="F58" s="10"/>
    </row>
    <row r="59" spans="1:6" s="6" customFormat="1" ht="31.5" x14ac:dyDescent="0.25">
      <c r="A59" s="25" t="s">
        <v>110</v>
      </c>
      <c r="B59" s="34" t="s">
        <v>111</v>
      </c>
      <c r="C59" s="12" t="s">
        <v>19</v>
      </c>
      <c r="D59" s="9">
        <v>39131.160000000003</v>
      </c>
      <c r="E59" s="9">
        <v>36848.04</v>
      </c>
      <c r="F59" s="10"/>
    </row>
    <row r="60" spans="1:6" s="6" customFormat="1" ht="15.75" x14ac:dyDescent="0.25">
      <c r="A60" s="25" t="s">
        <v>20</v>
      </c>
      <c r="B60" s="34" t="s">
        <v>112</v>
      </c>
      <c r="C60" s="12" t="s">
        <v>113</v>
      </c>
      <c r="D60" s="18">
        <v>12828.665000000001</v>
      </c>
      <c r="E60" s="18">
        <v>10636.463</v>
      </c>
      <c r="F60" s="10"/>
    </row>
    <row r="61" spans="1:6" s="6" customFormat="1" ht="15" customHeight="1" x14ac:dyDescent="0.25">
      <c r="A61" s="25" t="s">
        <v>64</v>
      </c>
      <c r="B61" s="34" t="s">
        <v>114</v>
      </c>
      <c r="C61" s="12" t="s">
        <v>19</v>
      </c>
      <c r="D61" s="35">
        <f>D59/D60</f>
        <v>3.0502908915308025</v>
      </c>
      <c r="E61" s="36">
        <v>2.9980000000000002</v>
      </c>
      <c r="F61" s="10"/>
    </row>
    <row r="62" spans="1:6" s="6" customFormat="1" ht="63" x14ac:dyDescent="0.25">
      <c r="A62" s="25" t="s">
        <v>115</v>
      </c>
      <c r="B62" s="34" t="s">
        <v>116</v>
      </c>
      <c r="C62" s="12" t="s">
        <v>16</v>
      </c>
      <c r="D62" s="37" t="s">
        <v>16</v>
      </c>
      <c r="E62" s="37" t="s">
        <v>16</v>
      </c>
      <c r="F62" s="12" t="s">
        <v>16</v>
      </c>
    </row>
    <row r="63" spans="1:6" s="6" customFormat="1" ht="18.75" customHeight="1" x14ac:dyDescent="0.25">
      <c r="A63" s="25" t="s">
        <v>17</v>
      </c>
      <c r="B63" s="34" t="s">
        <v>117</v>
      </c>
      <c r="C63" s="12" t="s">
        <v>118</v>
      </c>
      <c r="D63" s="38">
        <v>253</v>
      </c>
      <c r="E63" s="38">
        <v>258</v>
      </c>
      <c r="F63" s="39"/>
    </row>
    <row r="64" spans="1:6" s="6" customFormat="1" ht="18" customHeight="1" x14ac:dyDescent="0.25">
      <c r="A64" s="25" t="s">
        <v>119</v>
      </c>
      <c r="B64" s="34" t="s">
        <v>120</v>
      </c>
      <c r="C64" s="12" t="s">
        <v>121</v>
      </c>
      <c r="D64" s="40">
        <v>382.74200000000002</v>
      </c>
      <c r="E64" s="40">
        <f>E65+E66</f>
        <v>382.74200000000002</v>
      </c>
      <c r="F64" s="10"/>
    </row>
    <row r="65" spans="1:15" s="6" customFormat="1" ht="29.25" customHeight="1" x14ac:dyDescent="0.25">
      <c r="A65" s="25" t="s">
        <v>122</v>
      </c>
      <c r="B65" s="34" t="s">
        <v>123</v>
      </c>
      <c r="C65" s="12" t="s">
        <v>121</v>
      </c>
      <c r="D65" s="40">
        <v>308</v>
      </c>
      <c r="E65" s="40">
        <v>308</v>
      </c>
      <c r="F65" s="10"/>
    </row>
    <row r="66" spans="1:15" s="6" customFormat="1" ht="29.25" customHeight="1" x14ac:dyDescent="0.25">
      <c r="A66" s="25" t="s">
        <v>124</v>
      </c>
      <c r="B66" s="34" t="s">
        <v>125</v>
      </c>
      <c r="C66" s="12" t="s">
        <v>121</v>
      </c>
      <c r="D66" s="40">
        <v>74.742000000000004</v>
      </c>
      <c r="E66" s="40">
        <v>74.742000000000004</v>
      </c>
      <c r="F66" s="10"/>
    </row>
    <row r="67" spans="1:15" s="6" customFormat="1" ht="29.25" customHeight="1" x14ac:dyDescent="0.25">
      <c r="A67" s="25" t="s">
        <v>126</v>
      </c>
      <c r="B67" s="33" t="s">
        <v>127</v>
      </c>
      <c r="C67" s="12" t="s">
        <v>128</v>
      </c>
      <c r="D67" s="40">
        <v>296.02</v>
      </c>
      <c r="E67" s="40">
        <v>296.02</v>
      </c>
      <c r="F67" s="10"/>
    </row>
    <row r="68" spans="1:15" s="6" customFormat="1" ht="29.25" customHeight="1" x14ac:dyDescent="0.25">
      <c r="A68" s="25" t="s">
        <v>129</v>
      </c>
      <c r="B68" s="33" t="s">
        <v>130</v>
      </c>
      <c r="C68" s="12" t="s">
        <v>128</v>
      </c>
      <c r="D68" s="40">
        <v>92.06</v>
      </c>
      <c r="E68" s="40">
        <v>92.06</v>
      </c>
      <c r="F68" s="10"/>
    </row>
    <row r="69" spans="1:15" s="6" customFormat="1" ht="29.25" customHeight="1" x14ac:dyDescent="0.25">
      <c r="A69" s="25" t="s">
        <v>131</v>
      </c>
      <c r="B69" s="33" t="s">
        <v>132</v>
      </c>
      <c r="C69" s="12" t="s">
        <v>128</v>
      </c>
      <c r="D69" s="40">
        <v>203.96</v>
      </c>
      <c r="E69" s="40">
        <v>203.96</v>
      </c>
      <c r="F69" s="10"/>
    </row>
    <row r="70" spans="1:15" s="6" customFormat="1" ht="29.25" customHeight="1" x14ac:dyDescent="0.25">
      <c r="A70" s="25" t="s">
        <v>133</v>
      </c>
      <c r="B70" s="33" t="s">
        <v>134</v>
      </c>
      <c r="C70" s="12" t="s">
        <v>128</v>
      </c>
      <c r="D70" s="40">
        <v>2680.1</v>
      </c>
      <c r="E70" s="40">
        <v>2680.1</v>
      </c>
      <c r="F70" s="10"/>
    </row>
    <row r="71" spans="1:15" s="6" customFormat="1" ht="29.25" customHeight="1" x14ac:dyDescent="0.25">
      <c r="A71" s="25" t="s">
        <v>135</v>
      </c>
      <c r="B71" s="33" t="s">
        <v>136</v>
      </c>
      <c r="C71" s="12" t="s">
        <v>128</v>
      </c>
      <c r="D71" s="40">
        <v>2607.1999999999998</v>
      </c>
      <c r="E71" s="40">
        <v>2607.1999999999998</v>
      </c>
      <c r="F71" s="10"/>
    </row>
    <row r="72" spans="1:15" s="6" customFormat="1" ht="29.25" customHeight="1" x14ac:dyDescent="0.25">
      <c r="A72" s="25" t="s">
        <v>137</v>
      </c>
      <c r="B72" s="33" t="s">
        <v>138</v>
      </c>
      <c r="C72" s="12" t="s">
        <v>128</v>
      </c>
      <c r="D72" s="40">
        <v>72.900000000000006</v>
      </c>
      <c r="E72" s="40">
        <v>72.900000000000006</v>
      </c>
      <c r="F72" s="10"/>
    </row>
    <row r="73" spans="1:15" s="6" customFormat="1" ht="29.25" customHeight="1" x14ac:dyDescent="0.25">
      <c r="A73" s="25" t="s">
        <v>139</v>
      </c>
      <c r="B73" s="33" t="s">
        <v>140</v>
      </c>
      <c r="C73" s="12" t="s">
        <v>141</v>
      </c>
      <c r="D73" s="40">
        <v>186.476</v>
      </c>
      <c r="E73" s="40">
        <v>186.476</v>
      </c>
      <c r="F73" s="10"/>
    </row>
    <row r="74" spans="1:15" s="6" customFormat="1" ht="29.25" customHeight="1" x14ac:dyDescent="0.25">
      <c r="A74" s="25" t="s">
        <v>142</v>
      </c>
      <c r="B74" s="33" t="s">
        <v>143</v>
      </c>
      <c r="C74" s="12" t="s">
        <v>141</v>
      </c>
      <c r="D74" s="40">
        <v>51.719000000000001</v>
      </c>
      <c r="E74" s="40">
        <f>'[1]Табл 20 Шилин'!G6+'[1]Табл 20 Шилин'!G7</f>
        <v>51.719200000000001</v>
      </c>
      <c r="F74" s="10"/>
    </row>
    <row r="75" spans="1:15" s="6" customFormat="1" ht="29.25" customHeight="1" x14ac:dyDescent="0.25">
      <c r="A75" s="25" t="s">
        <v>142</v>
      </c>
      <c r="B75" s="33" t="s">
        <v>144</v>
      </c>
      <c r="C75" s="12" t="s">
        <v>141</v>
      </c>
      <c r="D75" s="40">
        <v>134.75700000000001</v>
      </c>
      <c r="E75" s="40">
        <v>134.75700000000001</v>
      </c>
      <c r="F75" s="10"/>
    </row>
    <row r="76" spans="1:15" s="6" customFormat="1" ht="29.25" customHeight="1" x14ac:dyDescent="0.25">
      <c r="A76" s="25" t="s">
        <v>145</v>
      </c>
      <c r="B76" s="33" t="s">
        <v>146</v>
      </c>
      <c r="C76" s="12" t="s">
        <v>147</v>
      </c>
      <c r="D76" s="41">
        <v>4.78</v>
      </c>
      <c r="E76" s="41">
        <v>4.78</v>
      </c>
      <c r="F76" s="10"/>
    </row>
    <row r="77" spans="1:15" s="6" customFormat="1" ht="29.25" customHeight="1" x14ac:dyDescent="0.25">
      <c r="A77" s="25" t="s">
        <v>148</v>
      </c>
      <c r="B77" s="33" t="s">
        <v>149</v>
      </c>
      <c r="C77" s="12" t="s">
        <v>19</v>
      </c>
      <c r="D77" s="42">
        <v>0</v>
      </c>
      <c r="E77" s="42">
        <v>9279</v>
      </c>
      <c r="F77" s="10"/>
    </row>
    <row r="78" spans="1:15" s="2" customFormat="1" ht="29.25" customHeight="1" x14ac:dyDescent="0.25">
      <c r="A78" s="25" t="s">
        <v>150</v>
      </c>
      <c r="B78" s="34" t="s">
        <v>151</v>
      </c>
      <c r="C78" s="12" t="s">
        <v>19</v>
      </c>
      <c r="D78" s="42">
        <v>0</v>
      </c>
      <c r="E78" s="42">
        <v>0</v>
      </c>
      <c r="F78" s="10"/>
    </row>
    <row r="79" spans="1:15" s="47" customFormat="1" ht="49.5" customHeight="1" x14ac:dyDescent="0.25">
      <c r="A79" s="25" t="s">
        <v>152</v>
      </c>
      <c r="B79" s="43" t="s">
        <v>153</v>
      </c>
      <c r="C79" s="12" t="s">
        <v>147</v>
      </c>
      <c r="D79" s="44">
        <v>3.2552500000000002</v>
      </c>
      <c r="E79" s="45" t="s">
        <v>154</v>
      </c>
      <c r="F79" s="46" t="s">
        <v>154</v>
      </c>
    </row>
    <row r="80" spans="1:15" s="47" customFormat="1" ht="13.5" customHeight="1" x14ac:dyDescent="0.25">
      <c r="A80"/>
      <c r="B80"/>
      <c r="C80"/>
      <c r="D80"/>
      <c r="E80"/>
      <c r="F80"/>
      <c r="G80" s="48"/>
      <c r="H80" s="48"/>
      <c r="I80" s="48"/>
      <c r="J80" s="48"/>
      <c r="K80" s="48"/>
      <c r="L80" s="48"/>
      <c r="M80" s="48"/>
      <c r="N80" s="48"/>
      <c r="O80" s="48"/>
    </row>
    <row r="81" spans="1:6" ht="26.25" customHeight="1" x14ac:dyDescent="0.3">
      <c r="A81" s="49" t="s">
        <v>155</v>
      </c>
      <c r="B81" s="49"/>
      <c r="C81" s="49"/>
      <c r="D81" s="49"/>
      <c r="E81" s="49" t="s">
        <v>156</v>
      </c>
      <c r="F81" s="50"/>
    </row>
    <row r="82" spans="1:6" s="2" customFormat="1" ht="13.5" customHeight="1" x14ac:dyDescent="0.25">
      <c r="A82" s="51"/>
      <c r="F82" s="51"/>
    </row>
    <row r="83" spans="1:6" ht="13.5" customHeight="1" x14ac:dyDescent="0.25"/>
  </sheetData>
  <mergeCells count="15">
    <mergeCell ref="F22:F23"/>
    <mergeCell ref="A10:F10"/>
    <mergeCell ref="A11:F11"/>
    <mergeCell ref="A12:F12"/>
    <mergeCell ref="A14:A15"/>
    <mergeCell ref="B14:B15"/>
    <mergeCell ref="C14:C15"/>
    <mergeCell ref="D14:E14"/>
    <mergeCell ref="F14:F15"/>
    <mergeCell ref="A9:F9"/>
    <mergeCell ref="E2:F2"/>
    <mergeCell ref="A4:F4"/>
    <mergeCell ref="A5:F5"/>
    <mergeCell ref="A6:F6"/>
    <mergeCell ref="A7:F7"/>
  </mergeCells>
  <hyperlinks>
    <hyperlink ref="D15" location="Par670" display="Par670" xr:uid="{F4D85A0D-39B2-4089-B3F2-89609E44E1A9}"/>
    <hyperlink ref="E15" location="Par671" display="Par671" xr:uid="{94DA915C-0E62-46D2-81F2-02502386C1BE}"/>
    <hyperlink ref="B79" location="Par674" display="Par674" xr:uid="{C3A9FE22-9C45-4010-84FE-F6CC786EF2FD}"/>
  </hyperlinks>
  <pageMargins left="0.70866141732283472" right="0.70866141732283472" top="0.47244094488188981" bottom="0.59055118110236227" header="0.31496062992125984" footer="0.31496062992125984"/>
  <pageSetup paperSize="9" scale="6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Миткалёв Павел Александрович</dc:creator>
  <cp:lastModifiedBy>Миткалёв Павел Александрович</cp:lastModifiedBy>
  <cp:lastPrinted>2024-04-17T10:47:58Z</cp:lastPrinted>
  <dcterms:created xsi:type="dcterms:W3CDTF">2015-06-05T18:19:34Z</dcterms:created>
  <dcterms:modified xsi:type="dcterms:W3CDTF">2024-04-17T10:51:40Z</dcterms:modified>
</cp:coreProperties>
</file>